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275" windowHeight="110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K20" i="1" l="1"/>
  <c r="K21" i="1"/>
  <c r="K22" i="1"/>
  <c r="K23" i="1"/>
  <c r="K24" i="1"/>
  <c r="K25" i="1"/>
  <c r="K19" i="1"/>
  <c r="J20" i="1"/>
  <c r="J21" i="1"/>
  <c r="J22" i="1"/>
  <c r="J23" i="1"/>
  <c r="J24" i="1"/>
  <c r="J25" i="1"/>
  <c r="J19" i="1"/>
  <c r="I20" i="1"/>
  <c r="I21" i="1"/>
  <c r="I22" i="1"/>
  <c r="I23" i="1"/>
  <c r="I24" i="1"/>
  <c r="I25" i="1"/>
  <c r="I19" i="1"/>
  <c r="D2" i="1"/>
  <c r="C39" i="1" l="1"/>
  <c r="C16" i="1"/>
  <c r="C17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C2" i="1"/>
  <c r="C3" i="1"/>
  <c r="C13" i="1"/>
  <c r="C14" i="1"/>
  <c r="C15" i="1"/>
  <c r="C12" i="1"/>
  <c r="C18" i="1" l="1"/>
  <c r="E17" i="1"/>
  <c r="E16" i="1"/>
  <c r="C4" i="1"/>
  <c r="E18" i="1" l="1"/>
  <c r="C19" i="1"/>
  <c r="C5" i="1"/>
  <c r="E19" i="1" l="1"/>
  <c r="C20" i="1"/>
  <c r="C6" i="1"/>
  <c r="C21" i="1" l="1"/>
  <c r="E20" i="1"/>
  <c r="C7" i="1"/>
  <c r="C22" i="1" l="1"/>
  <c r="E21" i="1"/>
  <c r="C8" i="1"/>
  <c r="E22" i="1" l="1"/>
  <c r="C23" i="1"/>
  <c r="C9" i="1"/>
  <c r="E23" i="1" l="1"/>
  <c r="C24" i="1"/>
  <c r="C10" i="1"/>
  <c r="C25" i="1" l="1"/>
  <c r="E24" i="1"/>
  <c r="C26" i="1" l="1"/>
  <c r="E25" i="1"/>
  <c r="E26" i="1" l="1"/>
  <c r="C27" i="1"/>
  <c r="E27" i="1" l="1"/>
  <c r="C28" i="1"/>
  <c r="C29" i="1" l="1"/>
  <c r="E28" i="1"/>
  <c r="C30" i="1" l="1"/>
  <c r="E29" i="1"/>
  <c r="E30" i="1" l="1"/>
  <c r="C31" i="1"/>
  <c r="E31" i="1" l="1"/>
  <c r="C32" i="1"/>
  <c r="C33" i="1" l="1"/>
  <c r="E32" i="1"/>
  <c r="C34" i="1" l="1"/>
  <c r="E33" i="1"/>
  <c r="E34" i="1" l="1"/>
  <c r="C35" i="1"/>
  <c r="E35" i="1" l="1"/>
  <c r="C36" i="1"/>
  <c r="C37" i="1" l="1"/>
  <c r="E36" i="1"/>
  <c r="C38" i="1" l="1"/>
  <c r="E37" i="1"/>
  <c r="E38" i="1" l="1"/>
  <c r="E39" i="1"/>
</calcChain>
</file>

<file path=xl/sharedStrings.xml><?xml version="1.0" encoding="utf-8"?>
<sst xmlns="http://schemas.openxmlformats.org/spreadsheetml/2006/main" count="79" uniqueCount="40">
  <si>
    <t>c</t>
  </si>
  <si>
    <t>c#</t>
  </si>
  <si>
    <t>d</t>
  </si>
  <si>
    <t>d#</t>
  </si>
  <si>
    <t>f</t>
  </si>
  <si>
    <t>f#</t>
  </si>
  <si>
    <t>g</t>
  </si>
  <si>
    <t>g#</t>
  </si>
  <si>
    <t>a</t>
  </si>
  <si>
    <t>a#</t>
  </si>
  <si>
    <t>h</t>
  </si>
  <si>
    <t>e</t>
  </si>
  <si>
    <t>nr</t>
  </si>
  <si>
    <t>tone</t>
  </si>
  <si>
    <t>frekvens</t>
  </si>
  <si>
    <t>1/2 bølge-længde i cm (rørlængde)</t>
  </si>
  <si>
    <t>λ</t>
  </si>
  <si>
    <t>f frekvens</t>
  </si>
  <si>
    <r>
      <rPr>
        <sz val="11"/>
        <color theme="1"/>
        <rFont val="Calibri"/>
        <family val="2"/>
      </rPr>
      <t xml:space="preserve">      λ          </t>
    </r>
    <r>
      <rPr>
        <sz val="11"/>
        <color theme="1"/>
        <rFont val="Calibri"/>
        <family val="2"/>
        <scheme val="minor"/>
      </rPr>
      <t>bølge-længde i cm</t>
    </r>
  </si>
  <si>
    <t>C38*2^(1/12)</t>
  </si>
  <si>
    <t>D39/2</t>
  </si>
  <si>
    <t>formel</t>
  </si>
  <si>
    <t>grundtone</t>
  </si>
  <si>
    <t>overtone</t>
  </si>
  <si>
    <t>længde af</t>
  </si>
  <si>
    <t xml:space="preserve">stående </t>
  </si>
  <si>
    <t xml:space="preserve"> bølge</t>
  </si>
  <si>
    <t>vandrende</t>
  </si>
  <si>
    <t>beregnet</t>
  </si>
  <si>
    <t>afvigelse</t>
  </si>
  <si>
    <t>i</t>
  </si>
  <si>
    <t>%</t>
  </si>
  <si>
    <t>Hz</t>
  </si>
  <si>
    <t>Rørets længde:</t>
  </si>
  <si>
    <t>340/C39*100</t>
  </si>
  <si>
    <t>målt</t>
  </si>
  <si>
    <t>Du kan evt. blot ændre rørets længde i det gule felt</t>
  </si>
  <si>
    <t>Lydens hastighed:</t>
  </si>
  <si>
    <t>m</t>
  </si>
  <si>
    <t>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</si>
</sst>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0" xfId="0" applyFont="1"/>
    <xf numFmtId="0" fontId="0" fillId="0" borderId="17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" fontId="0" fillId="0" borderId="1" xfId="0" applyNumberFormat="1" applyBorder="1"/>
    <xf numFmtId="0" fontId="0" fillId="2" borderId="0" xfId="0" applyFill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5" workbookViewId="0">
      <selection sqref="A1:E40"/>
    </sheetView>
  </sheetViews>
  <sheetFormatPr defaultRowHeight="15" x14ac:dyDescent="0.25"/>
  <cols>
    <col min="3" max="3" width="12.5703125" customWidth="1"/>
    <col min="4" max="4" width="12.7109375" customWidth="1"/>
    <col min="5" max="5" width="11.7109375" style="1" customWidth="1"/>
    <col min="6" max="6" width="5.5703125" customWidth="1"/>
    <col min="8" max="8" width="11.28515625" customWidth="1"/>
    <col min="10" max="10" width="12.5703125" customWidth="1"/>
    <col min="11" max="11" width="10.7109375" customWidth="1"/>
    <col min="14" max="14" width="6" customWidth="1"/>
  </cols>
  <sheetData>
    <row r="1" spans="1:14" ht="66" customHeight="1" x14ac:dyDescent="0.25">
      <c r="A1" s="24" t="s">
        <v>12</v>
      </c>
      <c r="B1" s="25" t="s">
        <v>13</v>
      </c>
      <c r="C1" s="26" t="s">
        <v>17</v>
      </c>
      <c r="D1" s="26" t="s">
        <v>18</v>
      </c>
      <c r="E1" s="7" t="s">
        <v>15</v>
      </c>
    </row>
    <row r="2" spans="1:14" x14ac:dyDescent="0.25">
      <c r="A2" s="8">
        <v>1</v>
      </c>
      <c r="B2" s="3" t="s">
        <v>0</v>
      </c>
      <c r="C2" s="4">
        <f>C14/2</f>
        <v>261.62556530059868</v>
      </c>
      <c r="D2" s="5">
        <f>340/C2*100</f>
        <v>129.95671872102858</v>
      </c>
      <c r="E2" s="9">
        <f>D2/2</f>
        <v>64.97835936051429</v>
      </c>
    </row>
    <row r="3" spans="1:14" x14ac:dyDescent="0.25">
      <c r="A3" s="8">
        <v>2</v>
      </c>
      <c r="B3" s="3" t="s">
        <v>1</v>
      </c>
      <c r="C3" s="4">
        <f>C2*2^(1/12)</f>
        <v>277.18263097687213</v>
      </c>
      <c r="D3" s="5">
        <f t="shared" ref="D3:D39" si="0">340/C3*100</f>
        <v>122.66280856117903</v>
      </c>
      <c r="E3" s="9">
        <f t="shared" ref="E3:E39" si="1">D3/2</f>
        <v>61.331404280589517</v>
      </c>
      <c r="G3" s="27"/>
    </row>
    <row r="4" spans="1:14" x14ac:dyDescent="0.25">
      <c r="A4" s="8">
        <v>3</v>
      </c>
      <c r="B4" s="3" t="s">
        <v>2</v>
      </c>
      <c r="C4" s="4">
        <f t="shared" ref="C4:C10" si="2">C3*2^(1/12)</f>
        <v>293.66476791740763</v>
      </c>
      <c r="D4" s="5">
        <f t="shared" si="0"/>
        <v>115.77827412228901</v>
      </c>
      <c r="E4" s="9">
        <f t="shared" si="1"/>
        <v>57.889137061144503</v>
      </c>
    </row>
    <row r="5" spans="1:14" x14ac:dyDescent="0.25">
      <c r="A5" s="8">
        <v>4</v>
      </c>
      <c r="B5" s="3" t="s">
        <v>3</v>
      </c>
      <c r="C5" s="4">
        <f t="shared" si="2"/>
        <v>311.12698372208098</v>
      </c>
      <c r="D5" s="5">
        <f t="shared" si="0"/>
        <v>109.28013891064823</v>
      </c>
      <c r="E5" s="9">
        <f t="shared" si="1"/>
        <v>54.640069455324117</v>
      </c>
    </row>
    <row r="6" spans="1:14" x14ac:dyDescent="0.25">
      <c r="A6" s="8">
        <v>5</v>
      </c>
      <c r="B6" s="6" t="s">
        <v>11</v>
      </c>
      <c r="C6" s="4">
        <f t="shared" si="2"/>
        <v>329.62755691287003</v>
      </c>
      <c r="D6" s="5">
        <f t="shared" si="0"/>
        <v>103.14671600404807</v>
      </c>
      <c r="E6" s="9">
        <f t="shared" si="1"/>
        <v>51.573358002024037</v>
      </c>
    </row>
    <row r="7" spans="1:14" x14ac:dyDescent="0.25">
      <c r="A7" s="8">
        <v>6</v>
      </c>
      <c r="B7" s="3" t="s">
        <v>4</v>
      </c>
      <c r="C7" s="4">
        <f t="shared" si="2"/>
        <v>349.228231433004</v>
      </c>
      <c r="D7" s="5">
        <f t="shared" si="0"/>
        <v>97.357535673694713</v>
      </c>
      <c r="E7" s="9">
        <f t="shared" si="1"/>
        <v>48.678767836847356</v>
      </c>
    </row>
    <row r="8" spans="1:14" x14ac:dyDescent="0.25">
      <c r="A8" s="8">
        <v>7</v>
      </c>
      <c r="B8" s="3" t="s">
        <v>5</v>
      </c>
      <c r="C8" s="4">
        <f t="shared" si="2"/>
        <v>369.99442271163451</v>
      </c>
      <c r="D8" s="5">
        <f t="shared" si="0"/>
        <v>91.893277068392052</v>
      </c>
      <c r="E8" s="9">
        <f t="shared" si="1"/>
        <v>45.946638534196026</v>
      </c>
    </row>
    <row r="9" spans="1:14" x14ac:dyDescent="0.25">
      <c r="A9" s="8">
        <v>8</v>
      </c>
      <c r="B9" s="3" t="s">
        <v>6</v>
      </c>
      <c r="C9" s="4">
        <f t="shared" si="2"/>
        <v>391.99543598174944</v>
      </c>
      <c r="D9" s="5">
        <f t="shared" si="0"/>
        <v>86.735703732996967</v>
      </c>
      <c r="E9" s="9">
        <f t="shared" si="1"/>
        <v>43.367851866498484</v>
      </c>
      <c r="G9" t="s">
        <v>36</v>
      </c>
    </row>
    <row r="10" spans="1:14" ht="15.75" thickBot="1" x14ac:dyDescent="0.3">
      <c r="A10" s="14">
        <v>9</v>
      </c>
      <c r="B10" s="15" t="s">
        <v>7</v>
      </c>
      <c r="C10" s="16">
        <f t="shared" si="2"/>
        <v>415.3046975799453</v>
      </c>
      <c r="D10" s="5">
        <f t="shared" si="0"/>
        <v>81.867602745945504</v>
      </c>
      <c r="E10" s="17">
        <f t="shared" si="1"/>
        <v>40.933801372972752</v>
      </c>
    </row>
    <row r="11" spans="1:14" ht="15.75" thickBot="1" x14ac:dyDescent="0.3">
      <c r="A11" s="21">
        <v>10</v>
      </c>
      <c r="B11" s="22" t="s">
        <v>8</v>
      </c>
      <c r="C11" s="23">
        <v>440</v>
      </c>
      <c r="D11" s="5">
        <f t="shared" si="0"/>
        <v>77.272727272727266</v>
      </c>
      <c r="E11" s="38">
        <f t="shared" si="1"/>
        <v>38.636363636363633</v>
      </c>
      <c r="F11" s="29"/>
      <c r="G11" s="30"/>
      <c r="H11" s="30"/>
      <c r="I11" s="30"/>
      <c r="J11" s="30"/>
      <c r="K11" s="30"/>
      <c r="L11" s="30"/>
      <c r="M11" s="30"/>
      <c r="N11" s="31"/>
    </row>
    <row r="12" spans="1:14" x14ac:dyDescent="0.25">
      <c r="A12" s="18">
        <v>11</v>
      </c>
      <c r="B12" s="19" t="s">
        <v>9</v>
      </c>
      <c r="C12" s="20">
        <f>C11*2^(1/12)</f>
        <v>466.16376151808993</v>
      </c>
      <c r="D12" s="5">
        <f t="shared" si="0"/>
        <v>72.935742343585403</v>
      </c>
      <c r="E12" s="39">
        <f t="shared" si="1"/>
        <v>36.467871171792702</v>
      </c>
      <c r="F12" s="32"/>
      <c r="G12" s="45" t="s">
        <v>33</v>
      </c>
      <c r="H12" s="45"/>
      <c r="I12" s="44">
        <v>0.84</v>
      </c>
      <c r="J12" s="33" t="s">
        <v>38</v>
      </c>
      <c r="K12" s="33"/>
      <c r="L12" s="33"/>
      <c r="M12" s="33"/>
      <c r="N12" s="34"/>
    </row>
    <row r="13" spans="1:14" x14ac:dyDescent="0.25">
      <c r="A13" s="8">
        <v>12</v>
      </c>
      <c r="B13" s="3" t="s">
        <v>10</v>
      </c>
      <c r="C13" s="4">
        <f t="shared" ref="C13:C15" si="3">C12*2^(1/12)</f>
        <v>493.88330125612413</v>
      </c>
      <c r="D13" s="5">
        <f t="shared" si="0"/>
        <v>68.842173674480762</v>
      </c>
      <c r="E13" s="40">
        <f t="shared" si="1"/>
        <v>34.421086837240381</v>
      </c>
      <c r="F13" s="32"/>
      <c r="G13" s="45" t="s">
        <v>37</v>
      </c>
      <c r="H13" s="45"/>
      <c r="I13" s="33">
        <v>340</v>
      </c>
      <c r="J13" s="33" t="s">
        <v>39</v>
      </c>
      <c r="K13" s="33"/>
      <c r="L13" s="33"/>
      <c r="M13" s="33"/>
      <c r="N13" s="34"/>
    </row>
    <row r="14" spans="1:14" x14ac:dyDescent="0.25">
      <c r="A14" s="8">
        <v>13</v>
      </c>
      <c r="B14" s="3" t="s">
        <v>0</v>
      </c>
      <c r="C14" s="4">
        <f t="shared" si="3"/>
        <v>523.25113060119736</v>
      </c>
      <c r="D14" s="5">
        <f t="shared" si="0"/>
        <v>64.97835936051429</v>
      </c>
      <c r="E14" s="40">
        <f t="shared" si="1"/>
        <v>32.489179680257145</v>
      </c>
      <c r="F14" s="32"/>
      <c r="G14" s="33"/>
      <c r="H14" s="33"/>
      <c r="I14" s="33"/>
      <c r="J14" s="33"/>
      <c r="K14" s="2" t="s">
        <v>28</v>
      </c>
      <c r="L14" s="2" t="s">
        <v>35</v>
      </c>
      <c r="M14" s="33"/>
      <c r="N14" s="34"/>
    </row>
    <row r="15" spans="1:14" x14ac:dyDescent="0.25">
      <c r="A15" s="8">
        <v>14</v>
      </c>
      <c r="B15" s="3" t="s">
        <v>1</v>
      </c>
      <c r="C15" s="4">
        <f t="shared" si="3"/>
        <v>554.36526195374427</v>
      </c>
      <c r="D15" s="5">
        <f t="shared" si="0"/>
        <v>61.331404280589517</v>
      </c>
      <c r="E15" s="40">
        <f t="shared" si="1"/>
        <v>30.665702140294758</v>
      </c>
      <c r="F15" s="32"/>
      <c r="G15" s="33"/>
      <c r="H15" s="33"/>
      <c r="I15" s="3"/>
      <c r="J15" s="41" t="s">
        <v>16</v>
      </c>
      <c r="K15" s="3" t="s">
        <v>4</v>
      </c>
      <c r="L15" s="3" t="s">
        <v>4</v>
      </c>
      <c r="M15" s="3" t="s">
        <v>29</v>
      </c>
      <c r="N15" s="34"/>
    </row>
    <row r="16" spans="1:14" x14ac:dyDescent="0.25">
      <c r="A16" s="8">
        <v>15</v>
      </c>
      <c r="B16" s="3" t="s">
        <v>2</v>
      </c>
      <c r="C16" s="4">
        <f t="shared" ref="C16:C39" si="4">C15*2^(1/12)</f>
        <v>587.32953583481526</v>
      </c>
      <c r="D16" s="5">
        <f t="shared" si="0"/>
        <v>57.889137061144503</v>
      </c>
      <c r="E16" s="40">
        <f t="shared" si="1"/>
        <v>28.944568530572251</v>
      </c>
      <c r="F16" s="32"/>
      <c r="G16" s="33"/>
      <c r="H16" s="33"/>
      <c r="I16" s="3" t="s">
        <v>24</v>
      </c>
      <c r="J16" s="3" t="s">
        <v>24</v>
      </c>
      <c r="K16" s="3" t="s">
        <v>14</v>
      </c>
      <c r="L16" s="3" t="s">
        <v>14</v>
      </c>
      <c r="M16" s="3" t="s">
        <v>30</v>
      </c>
      <c r="N16" s="34"/>
    </row>
    <row r="17" spans="1:14" x14ac:dyDescent="0.25">
      <c r="A17" s="8">
        <v>16</v>
      </c>
      <c r="B17" s="3" t="s">
        <v>3</v>
      </c>
      <c r="C17" s="4">
        <f t="shared" si="4"/>
        <v>622.25396744416196</v>
      </c>
      <c r="D17" s="5">
        <f t="shared" si="0"/>
        <v>54.640069455324117</v>
      </c>
      <c r="E17" s="40">
        <f t="shared" si="1"/>
        <v>27.320034727662058</v>
      </c>
      <c r="F17" s="32"/>
      <c r="G17" s="33"/>
      <c r="H17" s="33"/>
      <c r="I17" s="3" t="s">
        <v>25</v>
      </c>
      <c r="J17" s="3" t="s">
        <v>27</v>
      </c>
      <c r="K17" s="3" t="s">
        <v>30</v>
      </c>
      <c r="L17" s="3" t="s">
        <v>30</v>
      </c>
      <c r="M17" s="3" t="s">
        <v>31</v>
      </c>
      <c r="N17" s="34"/>
    </row>
    <row r="18" spans="1:14" x14ac:dyDescent="0.25">
      <c r="A18" s="8">
        <v>17</v>
      </c>
      <c r="B18" s="6" t="s">
        <v>11</v>
      </c>
      <c r="C18" s="4">
        <f t="shared" si="4"/>
        <v>659.25511382574007</v>
      </c>
      <c r="D18" s="5">
        <f t="shared" si="0"/>
        <v>51.573358002024037</v>
      </c>
      <c r="E18" s="40">
        <f t="shared" si="1"/>
        <v>25.786679001012018</v>
      </c>
      <c r="F18" s="32"/>
      <c r="G18" s="33"/>
      <c r="H18" s="33"/>
      <c r="I18" s="3" t="s">
        <v>26</v>
      </c>
      <c r="J18" s="3" t="s">
        <v>26</v>
      </c>
      <c r="K18" s="3" t="s">
        <v>32</v>
      </c>
      <c r="L18" s="3" t="s">
        <v>32</v>
      </c>
      <c r="M18" s="3"/>
      <c r="N18" s="34"/>
    </row>
    <row r="19" spans="1:14" x14ac:dyDescent="0.25">
      <c r="A19" s="8">
        <v>18</v>
      </c>
      <c r="B19" s="3" t="s">
        <v>4</v>
      </c>
      <c r="C19" s="4">
        <f t="shared" si="4"/>
        <v>698.456462866008</v>
      </c>
      <c r="D19" s="5">
        <f t="shared" si="0"/>
        <v>48.678767836847356</v>
      </c>
      <c r="E19" s="40">
        <f t="shared" si="1"/>
        <v>24.339383918423678</v>
      </c>
      <c r="F19" s="32"/>
      <c r="G19" s="42">
        <v>0</v>
      </c>
      <c r="H19" s="2" t="s">
        <v>22</v>
      </c>
      <c r="I19" s="2">
        <f>$I$12/(G19+1)</f>
        <v>0.84</v>
      </c>
      <c r="J19" s="2">
        <f>I19*2</f>
        <v>1.68</v>
      </c>
      <c r="K19" s="43">
        <f>$I$13/J19</f>
        <v>202.38095238095238</v>
      </c>
      <c r="L19" s="2"/>
      <c r="M19" s="2"/>
      <c r="N19" s="34"/>
    </row>
    <row r="20" spans="1:14" x14ac:dyDescent="0.25">
      <c r="A20" s="8">
        <v>19</v>
      </c>
      <c r="B20" s="3" t="s">
        <v>5</v>
      </c>
      <c r="C20" s="4">
        <f t="shared" si="4"/>
        <v>739.98884542326903</v>
      </c>
      <c r="D20" s="5">
        <f t="shared" si="0"/>
        <v>45.946638534196026</v>
      </c>
      <c r="E20" s="40">
        <f t="shared" si="1"/>
        <v>22.973319267098013</v>
      </c>
      <c r="F20" s="32"/>
      <c r="G20" s="2">
        <v>1</v>
      </c>
      <c r="H20" s="2" t="s">
        <v>23</v>
      </c>
      <c r="I20" s="2">
        <f t="shared" ref="I20:I25" si="5">$I$12/(G20+1)</f>
        <v>0.42</v>
      </c>
      <c r="J20" s="2">
        <f t="shared" ref="J20:J25" si="6">I20*2</f>
        <v>0.84</v>
      </c>
      <c r="K20" s="43">
        <f t="shared" ref="K20:K25" si="7">$I$13/J20</f>
        <v>404.76190476190476</v>
      </c>
      <c r="L20" s="3"/>
      <c r="M20" s="3"/>
      <c r="N20" s="34"/>
    </row>
    <row r="21" spans="1:14" x14ac:dyDescent="0.25">
      <c r="A21" s="8">
        <v>20</v>
      </c>
      <c r="B21" s="3" t="s">
        <v>6</v>
      </c>
      <c r="C21" s="4">
        <f t="shared" si="4"/>
        <v>783.99087196349888</v>
      </c>
      <c r="D21" s="5">
        <f t="shared" si="0"/>
        <v>43.367851866498484</v>
      </c>
      <c r="E21" s="40">
        <f t="shared" si="1"/>
        <v>21.683925933249242</v>
      </c>
      <c r="F21" s="32"/>
      <c r="G21" s="2">
        <v>2</v>
      </c>
      <c r="H21" s="2" t="s">
        <v>23</v>
      </c>
      <c r="I21" s="2">
        <f t="shared" si="5"/>
        <v>0.27999999999999997</v>
      </c>
      <c r="J21" s="2">
        <f t="shared" si="6"/>
        <v>0.55999999999999994</v>
      </c>
      <c r="K21" s="43">
        <f t="shared" si="7"/>
        <v>607.14285714285722</v>
      </c>
      <c r="L21" s="3"/>
      <c r="M21" s="3"/>
      <c r="N21" s="34"/>
    </row>
    <row r="22" spans="1:14" x14ac:dyDescent="0.25">
      <c r="A22" s="8">
        <v>21</v>
      </c>
      <c r="B22" s="3" t="s">
        <v>7</v>
      </c>
      <c r="C22" s="4">
        <f t="shared" si="4"/>
        <v>830.6093951598906</v>
      </c>
      <c r="D22" s="5">
        <f t="shared" si="0"/>
        <v>40.933801372972752</v>
      </c>
      <c r="E22" s="40">
        <f t="shared" si="1"/>
        <v>20.466900686486376</v>
      </c>
      <c r="F22" s="32"/>
      <c r="G22" s="2">
        <v>3</v>
      </c>
      <c r="H22" s="2" t="s">
        <v>23</v>
      </c>
      <c r="I22" s="2">
        <f t="shared" si="5"/>
        <v>0.21</v>
      </c>
      <c r="J22" s="2">
        <f t="shared" si="6"/>
        <v>0.42</v>
      </c>
      <c r="K22" s="43">
        <f t="shared" si="7"/>
        <v>809.52380952380952</v>
      </c>
      <c r="L22" s="3"/>
      <c r="M22" s="3"/>
      <c r="N22" s="34"/>
    </row>
    <row r="23" spans="1:14" x14ac:dyDescent="0.25">
      <c r="A23" s="8">
        <v>22</v>
      </c>
      <c r="B23" s="3" t="s">
        <v>8</v>
      </c>
      <c r="C23" s="4">
        <f t="shared" si="4"/>
        <v>880.00000000000034</v>
      </c>
      <c r="D23" s="5">
        <f t="shared" si="0"/>
        <v>38.636363636363619</v>
      </c>
      <c r="E23" s="40">
        <f t="shared" si="1"/>
        <v>19.318181818181809</v>
      </c>
      <c r="F23" s="32"/>
      <c r="G23" s="2">
        <v>4</v>
      </c>
      <c r="H23" s="2" t="s">
        <v>23</v>
      </c>
      <c r="I23" s="2">
        <f t="shared" si="5"/>
        <v>0.16799999999999998</v>
      </c>
      <c r="J23" s="2">
        <f t="shared" si="6"/>
        <v>0.33599999999999997</v>
      </c>
      <c r="K23" s="43">
        <f t="shared" si="7"/>
        <v>1011.904761904762</v>
      </c>
      <c r="L23" s="3"/>
      <c r="M23" s="3"/>
      <c r="N23" s="34"/>
    </row>
    <row r="24" spans="1:14" x14ac:dyDescent="0.25">
      <c r="A24" s="8">
        <v>23</v>
      </c>
      <c r="B24" s="3" t="s">
        <v>9</v>
      </c>
      <c r="C24" s="4">
        <f t="shared" si="4"/>
        <v>932.3275230361802</v>
      </c>
      <c r="D24" s="5">
        <f t="shared" si="0"/>
        <v>36.467871171792687</v>
      </c>
      <c r="E24" s="40">
        <f t="shared" si="1"/>
        <v>18.233935585896344</v>
      </c>
      <c r="F24" s="32"/>
      <c r="G24" s="2">
        <v>5</v>
      </c>
      <c r="H24" s="2" t="s">
        <v>23</v>
      </c>
      <c r="I24" s="2">
        <f t="shared" si="5"/>
        <v>0.13999999999999999</v>
      </c>
      <c r="J24" s="2">
        <f t="shared" si="6"/>
        <v>0.27999999999999997</v>
      </c>
      <c r="K24" s="43">
        <f t="shared" si="7"/>
        <v>1214.2857142857144</v>
      </c>
      <c r="L24" s="3"/>
      <c r="M24" s="3"/>
      <c r="N24" s="34"/>
    </row>
    <row r="25" spans="1:14" x14ac:dyDescent="0.25">
      <c r="A25" s="8">
        <v>24</v>
      </c>
      <c r="B25" s="3" t="s">
        <v>10</v>
      </c>
      <c r="C25" s="4">
        <f t="shared" si="4"/>
        <v>987.7666025122486</v>
      </c>
      <c r="D25" s="5">
        <f t="shared" si="0"/>
        <v>34.421086837240367</v>
      </c>
      <c r="E25" s="40">
        <f t="shared" si="1"/>
        <v>17.210543418620183</v>
      </c>
      <c r="F25" s="32"/>
      <c r="G25" s="2">
        <v>6</v>
      </c>
      <c r="H25" s="2" t="s">
        <v>23</v>
      </c>
      <c r="I25" s="2">
        <f t="shared" si="5"/>
        <v>0.12</v>
      </c>
      <c r="J25" s="2">
        <f t="shared" si="6"/>
        <v>0.24</v>
      </c>
      <c r="K25" s="43">
        <f t="shared" si="7"/>
        <v>1416.6666666666667</v>
      </c>
      <c r="L25" s="3"/>
      <c r="M25" s="3"/>
      <c r="N25" s="34"/>
    </row>
    <row r="26" spans="1:14" ht="15.75" thickBot="1" x14ac:dyDescent="0.3">
      <c r="A26" s="8">
        <v>25</v>
      </c>
      <c r="B26" s="3" t="s">
        <v>0</v>
      </c>
      <c r="C26" s="4">
        <f t="shared" si="4"/>
        <v>1046.5022612023949</v>
      </c>
      <c r="D26" s="5">
        <f t="shared" si="0"/>
        <v>32.489179680257138</v>
      </c>
      <c r="E26" s="40">
        <f t="shared" si="1"/>
        <v>16.244589840128569</v>
      </c>
      <c r="F26" s="35"/>
      <c r="G26" s="36"/>
      <c r="H26" s="36"/>
      <c r="I26" s="36"/>
      <c r="J26" s="36"/>
      <c r="K26" s="36"/>
      <c r="L26" s="36"/>
      <c r="M26" s="36"/>
      <c r="N26" s="37"/>
    </row>
    <row r="27" spans="1:14" x14ac:dyDescent="0.25">
      <c r="A27" s="8">
        <v>26</v>
      </c>
      <c r="B27" s="3" t="s">
        <v>1</v>
      </c>
      <c r="C27" s="4">
        <f t="shared" si="4"/>
        <v>1108.7305239074888</v>
      </c>
      <c r="D27" s="5">
        <f t="shared" si="0"/>
        <v>30.665702140294755</v>
      </c>
      <c r="E27" s="9">
        <f t="shared" si="1"/>
        <v>15.332851070147377</v>
      </c>
    </row>
    <row r="28" spans="1:14" x14ac:dyDescent="0.25">
      <c r="A28" s="8">
        <v>27</v>
      </c>
      <c r="B28" s="3" t="s">
        <v>2</v>
      </c>
      <c r="C28" s="4">
        <f t="shared" si="4"/>
        <v>1174.6590716696307</v>
      </c>
      <c r="D28" s="5">
        <f t="shared" si="0"/>
        <v>28.944568530572244</v>
      </c>
      <c r="E28" s="9">
        <f t="shared" si="1"/>
        <v>14.472284265286122</v>
      </c>
    </row>
    <row r="29" spans="1:14" x14ac:dyDescent="0.25">
      <c r="A29" s="8">
        <v>28</v>
      </c>
      <c r="B29" s="3" t="s">
        <v>3</v>
      </c>
      <c r="C29" s="4">
        <f t="shared" si="4"/>
        <v>1244.5079348883241</v>
      </c>
      <c r="D29" s="5">
        <f t="shared" si="0"/>
        <v>27.320034727662051</v>
      </c>
      <c r="E29" s="9">
        <f t="shared" si="1"/>
        <v>13.660017363831026</v>
      </c>
    </row>
    <row r="30" spans="1:14" x14ac:dyDescent="0.25">
      <c r="A30" s="8">
        <v>29</v>
      </c>
      <c r="B30" s="6" t="s">
        <v>11</v>
      </c>
      <c r="C30" s="4">
        <f t="shared" si="4"/>
        <v>1318.5102276514804</v>
      </c>
      <c r="D30" s="5">
        <f t="shared" si="0"/>
        <v>25.786679001012015</v>
      </c>
      <c r="E30" s="9">
        <f t="shared" si="1"/>
        <v>12.893339500506007</v>
      </c>
    </row>
    <row r="31" spans="1:14" x14ac:dyDescent="0.25">
      <c r="A31" s="8">
        <v>30</v>
      </c>
      <c r="B31" s="3" t="s">
        <v>4</v>
      </c>
      <c r="C31" s="4">
        <f t="shared" si="4"/>
        <v>1396.9129257320162</v>
      </c>
      <c r="D31" s="5">
        <f t="shared" si="0"/>
        <v>24.339383918423675</v>
      </c>
      <c r="E31" s="9">
        <f t="shared" si="1"/>
        <v>12.169691959211837</v>
      </c>
    </row>
    <row r="32" spans="1:14" x14ac:dyDescent="0.25">
      <c r="A32" s="8">
        <v>31</v>
      </c>
      <c r="B32" s="3" t="s">
        <v>5</v>
      </c>
      <c r="C32" s="4">
        <f t="shared" si="4"/>
        <v>1479.9776908465383</v>
      </c>
      <c r="D32" s="5">
        <f t="shared" si="0"/>
        <v>22.97331926709801</v>
      </c>
      <c r="E32" s="9">
        <f t="shared" si="1"/>
        <v>11.486659633549005</v>
      </c>
    </row>
    <row r="33" spans="1:5" x14ac:dyDescent="0.25">
      <c r="A33" s="8">
        <v>32</v>
      </c>
      <c r="B33" s="3" t="s">
        <v>6</v>
      </c>
      <c r="C33" s="4">
        <f t="shared" si="4"/>
        <v>1567.981743926998</v>
      </c>
      <c r="D33" s="5">
        <f t="shared" si="0"/>
        <v>21.683925933249242</v>
      </c>
      <c r="E33" s="9">
        <f t="shared" si="1"/>
        <v>10.841962966624621</v>
      </c>
    </row>
    <row r="34" spans="1:5" x14ac:dyDescent="0.25">
      <c r="A34" s="8">
        <v>33</v>
      </c>
      <c r="B34" s="3" t="s">
        <v>7</v>
      </c>
      <c r="C34" s="4">
        <f t="shared" si="4"/>
        <v>1661.2187903197814</v>
      </c>
      <c r="D34" s="5">
        <f t="shared" si="0"/>
        <v>20.466900686486376</v>
      </c>
      <c r="E34" s="9">
        <f t="shared" si="1"/>
        <v>10.233450343243188</v>
      </c>
    </row>
    <row r="35" spans="1:5" x14ac:dyDescent="0.25">
      <c r="A35" s="8">
        <v>34</v>
      </c>
      <c r="B35" s="3" t="s">
        <v>8</v>
      </c>
      <c r="C35" s="4">
        <f t="shared" si="4"/>
        <v>1760.0000000000009</v>
      </c>
      <c r="D35" s="5">
        <f t="shared" si="0"/>
        <v>19.318181818181809</v>
      </c>
      <c r="E35" s="9">
        <f t="shared" si="1"/>
        <v>9.6590909090909047</v>
      </c>
    </row>
    <row r="36" spans="1:5" x14ac:dyDescent="0.25">
      <c r="A36" s="8">
        <v>35</v>
      </c>
      <c r="B36" s="3" t="s">
        <v>9</v>
      </c>
      <c r="C36" s="4">
        <f t="shared" si="4"/>
        <v>1864.6550460723606</v>
      </c>
      <c r="D36" s="5">
        <f t="shared" si="0"/>
        <v>18.233935585896344</v>
      </c>
      <c r="E36" s="9">
        <f t="shared" si="1"/>
        <v>9.1169677929481718</v>
      </c>
    </row>
    <row r="37" spans="1:5" x14ac:dyDescent="0.25">
      <c r="A37" s="8">
        <v>36</v>
      </c>
      <c r="B37" s="3" t="s">
        <v>10</v>
      </c>
      <c r="C37" s="4">
        <f t="shared" si="4"/>
        <v>1975.5332050244976</v>
      </c>
      <c r="D37" s="5">
        <f t="shared" si="0"/>
        <v>17.21054341862018</v>
      </c>
      <c r="E37" s="9">
        <f t="shared" si="1"/>
        <v>8.6052717093100899</v>
      </c>
    </row>
    <row r="38" spans="1:5" x14ac:dyDescent="0.25">
      <c r="A38" s="8">
        <v>37</v>
      </c>
      <c r="B38" s="28" t="s">
        <v>0</v>
      </c>
      <c r="C38" s="4">
        <f t="shared" si="4"/>
        <v>2093.0045224047904</v>
      </c>
      <c r="D38" s="5">
        <f t="shared" si="0"/>
        <v>16.244589840128569</v>
      </c>
      <c r="E38" s="9">
        <f t="shared" si="1"/>
        <v>8.1222949200642844</v>
      </c>
    </row>
    <row r="39" spans="1:5" x14ac:dyDescent="0.25">
      <c r="A39" s="8">
        <v>38</v>
      </c>
      <c r="B39" s="28" t="s">
        <v>1</v>
      </c>
      <c r="C39" s="4">
        <f t="shared" si="4"/>
        <v>2217.4610478149784</v>
      </c>
      <c r="D39" s="5">
        <f t="shared" si="0"/>
        <v>15.332851070147369</v>
      </c>
      <c r="E39" s="9">
        <f t="shared" si="1"/>
        <v>7.6664255350736843</v>
      </c>
    </row>
    <row r="40" spans="1:5" ht="15.75" thickBot="1" x14ac:dyDescent="0.3">
      <c r="A40" s="10">
        <v>39</v>
      </c>
      <c r="B40" s="11" t="s">
        <v>21</v>
      </c>
      <c r="C40" s="12" t="s">
        <v>19</v>
      </c>
      <c r="D40" s="12" t="s">
        <v>34</v>
      </c>
      <c r="E40" s="13" t="s">
        <v>20</v>
      </c>
    </row>
  </sheetData>
  <mergeCells count="2">
    <mergeCell ref="G12:H12"/>
    <mergeCell ref="G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2017-02-05T15:00:05Z</dcterms:created>
  <dcterms:modified xsi:type="dcterms:W3CDTF">2017-04-22T12:52:59Z</dcterms:modified>
</cp:coreProperties>
</file>